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8052" windowHeight="8775" firstSheet="1" activeTab="8"/>
  </bookViews>
  <sheets>
    <sheet name="学习用品" sheetId="1" r:id="rId1"/>
    <sheet name="生活用品" sheetId="2" r:id="rId2"/>
    <sheet name="Sheet3" sheetId="3" r:id="rId3"/>
    <sheet name="化妆品" sheetId="4" r:id="rId4"/>
    <sheet name="衣物" sheetId="5" r:id="rId5"/>
    <sheet name="电子产品" sheetId="6" r:id="rId6"/>
    <sheet name="兴趣爱好" sheetId="7" r:id="rId7"/>
    <sheet name="乐器" sheetId="8" r:id="rId8"/>
    <sheet name="韭菜成长日志" sheetId="9" r:id="rId9"/>
    <sheet name="必带" sheetId="10" r:id="rId1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5" name="ID_1C18B98D98CE487894A549D9CEC0184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91630" y="2076450"/>
          <a:ext cx="5114925" cy="8448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85479612EB944331919DD2DF32C3B3AB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691630" y="3028950"/>
          <a:ext cx="5133975" cy="71869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C715FD43157E4BDAAAC4798AC8A107B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691630" y="3981450"/>
          <a:ext cx="5133975" cy="63487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" name="ID_5F07E96F2A95453A8C46D31A6C9DA93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141585" y="0"/>
          <a:ext cx="5143500" cy="6648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596F099C89764FDCABC336B07407668B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691630" y="0"/>
          <a:ext cx="5143500" cy="914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BC91A24A95F0488A9E4278214768FFE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691630" y="1104900"/>
          <a:ext cx="3857625" cy="601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8374ADD847FA4297B1D2C3A67AF5594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61250" y="5533390"/>
          <a:ext cx="5133975" cy="7372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F915E94220DC482C8E59EB2BD127DC73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7461250" y="6631940"/>
          <a:ext cx="5143500" cy="59010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4EC55B6CA68F46FEB5A8F844A1D505E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691630" y="7000240"/>
          <a:ext cx="4472305" cy="5819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87D353144E2A499EBCCA2C987BEDE1FA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181600" y="8124190"/>
          <a:ext cx="5133975" cy="59296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F92808B2F0194DC5A9A81BE9836EC43B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7521575" y="6485890"/>
          <a:ext cx="3857625" cy="5314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18BD799FBDD14388BF1B9B3FA2CF045D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043930" y="12277090"/>
          <a:ext cx="5143500" cy="914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" name="ID_F550197DA1BA4928A582D9CB8DD7287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6043930" y="8390890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7" name="ID_A308964453C84C739C56394BCC62E8C3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181600" y="9686290"/>
          <a:ext cx="5143500" cy="914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8" name="ID_AC6D4361192141C3A37D040FE7FE4B9C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5181600" y="6142990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9" name="ID_A2BBECA47CDF4069952DF06EF0D46F0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6691630" y="8047990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46A14C89F885464584D75E3D758DFCA2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6691630" y="5190490"/>
          <a:ext cx="5143500" cy="611060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877C3A984E1D4353904F6537F81BC8CB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6043930" y="17820640"/>
          <a:ext cx="8796655" cy="5143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FA15A097BA2149449D7A5E71F8ABE22A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6043930" y="18377535"/>
          <a:ext cx="5133975" cy="7296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5A14DCD5E2D041AEB9BECFCABD817F3D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5181600" y="19330035"/>
          <a:ext cx="5133975" cy="7229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0681E4BCDB184A749E6C0CFCC76A7DEE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6043930" y="20282535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E5FEDB2EE37C4E9EA66D25BBE52FFACF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943100" y="28946475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16DF10A7F1BA4A7DBB38D20805CE688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348730" y="0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F3A30AF7F17244728AE27ACFCDEA8B3F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738630" y="5484495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B7EBB5081F334B979285EB8BEE348CC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3338830" y="29130625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987803EE29154516A28CCB854E0F787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6864350" y="342900"/>
          <a:ext cx="5143500" cy="60058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7DD480E48C2548B5A3E53F192795AAEB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6864350" y="3524250"/>
          <a:ext cx="5133975" cy="768223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4E0C0578D59A43278E16B4FD03853FDE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6216650" y="3009900"/>
          <a:ext cx="5133975" cy="4267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65213BA813B54A6884E32085DCC6C0D0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3053715" y="4925060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7E12C6100F7040E6A0AE15D370673FA4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406015" y="6065520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4C322B35CBD0405188DA8C3B624F1E7C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3053715" y="6830060"/>
          <a:ext cx="6091555" cy="8124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400CC778A2E54E7FB192D5AEB3AB205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406015" y="7776845"/>
          <a:ext cx="8420100" cy="5133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4" name="ID_0341063E4F3B4757B252B4B2449F5432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6791960" y="1682115"/>
          <a:ext cx="3857625" cy="6858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5" name="ID_DCA6AD50A1774341B35D937406A7DB01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4634230" y="21337905"/>
          <a:ext cx="4114800" cy="7315200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<sst xmlns="http://schemas.openxmlformats.org/spreadsheetml/2006/main" count="314" uniqueCount="268">
  <si>
    <t>0.5黑笔芯子弹头</t>
  </si>
  <si>
    <t>2个</t>
  </si>
  <si>
    <t>0.5黑笔芯针管头</t>
  </si>
  <si>
    <t>0.5黑笔芯</t>
  </si>
  <si>
    <t>1盒</t>
  </si>
  <si>
    <t>订书钉</t>
  </si>
  <si>
    <t>2盒</t>
  </si>
  <si>
    <t>订书机</t>
  </si>
  <si>
    <t>标签贴</t>
  </si>
  <si>
    <t>1袋</t>
  </si>
  <si>
    <t>褐色硬卡纸</t>
  </si>
  <si>
    <t>1捆</t>
  </si>
  <si>
    <t>打孔机</t>
  </si>
  <si>
    <t>白胶布</t>
  </si>
  <si>
    <t>美工刀</t>
  </si>
  <si>
    <t>胶水</t>
  </si>
  <si>
    <t>胶棒</t>
  </si>
  <si>
    <t>黑色水笔</t>
  </si>
  <si>
    <t>荧光笔</t>
  </si>
  <si>
    <t>红笔</t>
  </si>
  <si>
    <t>铅笔</t>
  </si>
  <si>
    <t>紫色水笔</t>
  </si>
  <si>
    <t>绿色水笔</t>
  </si>
  <si>
    <t>多头笔</t>
  </si>
  <si>
    <t>修正带</t>
  </si>
  <si>
    <t>橡皮</t>
  </si>
  <si>
    <t>便利贴</t>
  </si>
  <si>
    <t>睡袋</t>
  </si>
  <si>
    <t>大豆油</t>
  </si>
  <si>
    <t>老抽</t>
  </si>
  <si>
    <t>料酒</t>
  </si>
  <si>
    <t>生抽</t>
  </si>
  <si>
    <t>调味品</t>
  </si>
  <si>
    <t>蚝油</t>
  </si>
  <si>
    <t>保鲜膜</t>
  </si>
  <si>
    <t>盐</t>
  </si>
  <si>
    <t>香油</t>
  </si>
  <si>
    <t>鸡精</t>
  </si>
  <si>
    <t>便携餐具 （勺筷）</t>
  </si>
  <si>
    <t>便携餐具（勺筷叉）</t>
  </si>
  <si>
    <t>碗</t>
  </si>
  <si>
    <t>盆</t>
  </si>
  <si>
    <t>手机架</t>
  </si>
  <si>
    <t>杯子</t>
  </si>
  <si>
    <t>圆肚杯</t>
  </si>
  <si>
    <t>超大杯（夏）</t>
  </si>
  <si>
    <t>小保温杯（冬）</t>
  </si>
  <si>
    <t>刀</t>
  </si>
  <si>
    <t>削皮刀</t>
  </si>
  <si>
    <t>电器</t>
  </si>
  <si>
    <t>榨汁机</t>
  </si>
  <si>
    <t>小锅</t>
  </si>
  <si>
    <t>热水壶</t>
  </si>
  <si>
    <t>吹风机</t>
  </si>
  <si>
    <t>卷发棒</t>
  </si>
  <si>
    <t>证件</t>
  </si>
  <si>
    <t>学生证</t>
  </si>
  <si>
    <t>驾驶证</t>
  </si>
  <si>
    <t>身份证</t>
  </si>
  <si>
    <t>护照</t>
  </si>
  <si>
    <t>招商银行储蓄卡</t>
  </si>
  <si>
    <t>招商银行信用卡</t>
  </si>
  <si>
    <t>中国银行储蓄卡</t>
  </si>
  <si>
    <t>中国农业银行储蓄卡</t>
  </si>
  <si>
    <t>药</t>
  </si>
  <si>
    <t>化妆品（保质期）</t>
  </si>
  <si>
    <t>首饰</t>
  </si>
  <si>
    <t>粉底液（小样）</t>
  </si>
  <si>
    <t>簪子</t>
  </si>
  <si>
    <t>粉底液</t>
  </si>
  <si>
    <t>夹子/头饰</t>
  </si>
  <si>
    <t>散粉</t>
  </si>
  <si>
    <t>魔术贴</t>
  </si>
  <si>
    <t>腮红</t>
  </si>
  <si>
    <t>耳饰</t>
  </si>
  <si>
    <t>气垫</t>
  </si>
  <si>
    <t>戒指</t>
  </si>
  <si>
    <t>双眼皮贴</t>
  </si>
  <si>
    <t xml:space="preserve">     1盒＋1袋</t>
  </si>
  <si>
    <t>胸针</t>
  </si>
  <si>
    <t>防晒霜</t>
  </si>
  <si>
    <t>手镯/手链</t>
  </si>
  <si>
    <t>防晒喷雾</t>
  </si>
  <si>
    <t>项链</t>
  </si>
  <si>
    <t>防晒乳5ml</t>
  </si>
  <si>
    <t>口红</t>
  </si>
  <si>
    <t>唇釉</t>
  </si>
  <si>
    <t>假睫毛</t>
  </si>
  <si>
    <t>眼影盘</t>
  </si>
  <si>
    <t>油彩盘</t>
  </si>
  <si>
    <t>修容盘（高光）</t>
  </si>
  <si>
    <t>卸妆膏</t>
  </si>
  <si>
    <t>闪粉</t>
  </si>
  <si>
    <t>香水</t>
  </si>
  <si>
    <t>空香水小样瓶子</t>
  </si>
  <si>
    <t>眼霜</t>
  </si>
  <si>
    <t>补水霜</t>
  </si>
  <si>
    <t>护唇霜</t>
  </si>
  <si>
    <t>护手霜</t>
  </si>
  <si>
    <t>脸霜</t>
  </si>
  <si>
    <t>维生素E乳</t>
  </si>
  <si>
    <t>梳子</t>
  </si>
  <si>
    <t>护发素</t>
  </si>
  <si>
    <t>沐浴露</t>
  </si>
  <si>
    <t>肥皂</t>
  </si>
  <si>
    <t>牙膏</t>
  </si>
  <si>
    <t>刷牙套装</t>
  </si>
  <si>
    <t>口气清新剂</t>
  </si>
  <si>
    <t>牙刷子</t>
  </si>
  <si>
    <t>隐形眼镜</t>
  </si>
  <si>
    <t>框架眼镜</t>
  </si>
  <si>
    <t>护理液</t>
  </si>
  <si>
    <t>眼药水</t>
  </si>
  <si>
    <t>眼镜布</t>
  </si>
  <si>
    <t>夏季短裤</t>
  </si>
  <si>
    <t>宿州</t>
  </si>
  <si>
    <t>图片7
＋1白色打底裤</t>
  </si>
  <si>
    <t>靴子</t>
  </si>
  <si>
    <t>夏季短裙</t>
  </si>
  <si>
    <t>板鞋</t>
  </si>
  <si>
    <t>合肥</t>
  </si>
  <si>
    <t>夏季上衣</t>
  </si>
  <si>
    <t>图片10
＋1绿色吊带配的白外套＋1民族风＋1配蓝连衣裙的外套</t>
  </si>
  <si>
    <t>夏季连衣裙</t>
  </si>
  <si>
    <t>夏季半身长裙</t>
  </si>
  <si>
    <t>夏季吊带</t>
  </si>
  <si>
    <t>夏季短袖</t>
  </si>
  <si>
    <t>与夏季上衣
放同一个框</t>
  </si>
  <si>
    <t>夏季泳具</t>
  </si>
  <si>
    <t>夏季防晒</t>
  </si>
  <si>
    <t>图片4＋白色冰袖</t>
  </si>
  <si>
    <t>单裤</t>
  </si>
  <si>
    <t>长袖衬衫</t>
  </si>
  <si>
    <t>外套</t>
  </si>
  <si>
    <t>厚外套</t>
  </si>
  <si>
    <t>打底裤</t>
  </si>
  <si>
    <t>毛衣</t>
  </si>
  <si>
    <t>薄绒裤</t>
  </si>
  <si>
    <t>打底</t>
  </si>
  <si>
    <t>图片6＋
1加热打底（丝薄）＋图片3</t>
  </si>
  <si>
    <t>长的留在宿州</t>
  </si>
  <si>
    <t>衬裤</t>
  </si>
  <si>
    <t>紫色</t>
  </si>
  <si>
    <t>羽绒服</t>
  </si>
  <si>
    <t>黑2白2</t>
  </si>
  <si>
    <t>毛呢长裙</t>
  </si>
  <si>
    <t>袜子</t>
  </si>
  <si>
    <t>5薄2厚</t>
  </si>
  <si>
    <t>内裤</t>
  </si>
  <si>
    <t>背心</t>
  </si>
  <si>
    <t>领结</t>
  </si>
  <si>
    <t>手套</t>
  </si>
  <si>
    <t>包</t>
  </si>
  <si>
    <t>新</t>
  </si>
  <si>
    <t>三头插座</t>
  </si>
  <si>
    <t>台灯及充电器/线</t>
  </si>
  <si>
    <t>华为手机及充电器</t>
  </si>
  <si>
    <t>iphone13及充电器</t>
  </si>
  <si>
    <t>华为电脑</t>
  </si>
  <si>
    <t>苹果平板</t>
  </si>
  <si>
    <t>有线耳机-圆孔</t>
  </si>
  <si>
    <t>有线耳机-苹果孔</t>
  </si>
  <si>
    <t>蓝牙耳机（单只）</t>
  </si>
  <si>
    <t>画画</t>
  </si>
  <si>
    <t>书法</t>
  </si>
  <si>
    <t>三脚架</t>
  </si>
  <si>
    <t>桌面三角架</t>
  </si>
  <si>
    <t>缝纫</t>
  </si>
  <si>
    <t>微工具</t>
  </si>
  <si>
    <t>音乐</t>
  </si>
  <si>
    <t>便携三脚架</t>
  </si>
  <si>
    <t>针＋线＋拉链</t>
  </si>
  <si>
    <t>古筝及
其用书</t>
  </si>
  <si>
    <t>大三脚架</t>
  </si>
  <si>
    <t>工具</t>
  </si>
  <si>
    <t>小提琴</t>
  </si>
  <si>
    <t>灯</t>
  </si>
  <si>
    <t>手电筒及配套三脚架</t>
  </si>
  <si>
    <t>布料</t>
  </si>
  <si>
    <t>木吉他</t>
  </si>
  <si>
    <t>手工</t>
  </si>
  <si>
    <t>胶</t>
  </si>
  <si>
    <t>uv胶</t>
  </si>
  <si>
    <t>变调夹</t>
  </si>
  <si>
    <t xml:space="preserve">拍摄道具 </t>
  </si>
  <si>
    <t>摄影眼镜</t>
  </si>
  <si>
    <t>配件</t>
  </si>
  <si>
    <t>佳能600D</t>
  </si>
  <si>
    <t>道具</t>
  </si>
  <si>
    <t>烟花</t>
  </si>
  <si>
    <t>4包1捆</t>
  </si>
  <si>
    <t>火机</t>
  </si>
  <si>
    <t>录音笔</t>
  </si>
  <si>
    <t>45.9，使用起来太麻烦了</t>
  </si>
  <si>
    <t>kindle</t>
  </si>
  <si>
    <t>不方便＋使用频次极低</t>
  </si>
  <si>
    <t>好看杯子</t>
  </si>
  <si>
    <t>陶瓷杯子</t>
  </si>
  <si>
    <t>易碎</t>
  </si>
  <si>
    <t>好看本子</t>
  </si>
  <si>
    <t>指甲油</t>
  </si>
  <si>
    <t>消费主义太可怕了。。。。</t>
  </si>
  <si>
    <t>宣纸扇子</t>
  </si>
  <si>
    <t>调味料</t>
  </si>
  <si>
    <t>只用过一次</t>
  </si>
  <si>
    <t>一罐蜂蜜柚子茶</t>
  </si>
  <si>
    <t>各种各样的包</t>
  </si>
  <si>
    <t>不要买任何</t>
  </si>
  <si>
    <t>各种帽子</t>
  </si>
  <si>
    <t>各种发带</t>
  </si>
  <si>
    <t>各种玩偶</t>
  </si>
  <si>
    <t>树脂diy玩具</t>
  </si>
  <si>
    <t>鱼油</t>
  </si>
  <si>
    <t>好难吃 感觉灵魂都快吐出来了</t>
  </si>
  <si>
    <t>罗森蛋糕</t>
  </si>
  <si>
    <t xml:space="preserve">好难吃 </t>
  </si>
  <si>
    <t>刮毛刀</t>
  </si>
  <si>
    <t>不知道买来干啥→刮腋毛</t>
  </si>
  <si>
    <t>🔒</t>
  </si>
  <si>
    <t>完全没用过</t>
  </si>
  <si>
    <t>钥匙扣</t>
  </si>
  <si>
    <t>袋子形洗衣液</t>
  </si>
  <si>
    <t>不好携带，容易漏</t>
  </si>
  <si>
    <t>超大带洗衣粉</t>
  </si>
  <si>
    <t>用不完，不好携带</t>
  </si>
  <si>
    <t>梳子、修眉刀、睫毛夹</t>
  </si>
  <si>
    <t>真的不要再买了，，太多了。为什么买&gt;2个？一个就够用了……</t>
  </si>
  <si>
    <r>
      <rPr>
        <sz val="11"/>
        <color rgb="FFFF0000"/>
        <rFont val="宋体"/>
        <charset val="134"/>
        <scheme val="minor"/>
      </rPr>
      <t>除了药以外的所有治脊椎的东西</t>
    </r>
    <r>
      <rPr>
        <sz val="11"/>
        <color theme="1"/>
        <rFont val="宋体"/>
        <charset val="134"/>
        <scheme val="minor"/>
      </rPr>
      <t>，包括但不限于：脊椎贴；膏药；护颈环</t>
    </r>
  </si>
  <si>
    <t>完全不会有用的场景，不方便；且无效，唯一有效的方式是锻炼＋休息＋保暖＋吃药</t>
  </si>
  <si>
    <t>迷你打印机</t>
  </si>
  <si>
    <t>完全没用过啊。。。。</t>
  </si>
  <si>
    <t>鼻呼吸贴</t>
  </si>
  <si>
    <t>好麻烦，懒得用</t>
  </si>
  <si>
    <t>宣纸风扇</t>
  </si>
  <si>
    <t>完全不会用啊，有一个质量好的电扇就行了</t>
  </si>
  <si>
    <t>一次性口罩</t>
  </si>
  <si>
    <t>香薰、精油</t>
  </si>
  <si>
    <t>虽然体验过，但是对我来说还是完全没用的东西啊，使用频次很低</t>
  </si>
  <si>
    <t xml:space="preserve"> 框架眼镜</t>
  </si>
  <si>
    <t>眼镜只有一副就够了，而且我根本不想带眼镜</t>
  </si>
  <si>
    <t>皮研所的各种药</t>
  </si>
  <si>
    <t>过期了都没用完，，扔了好多</t>
  </si>
  <si>
    <t>洗澡三件套</t>
  </si>
  <si>
    <t>米诺地尔</t>
  </si>
  <si>
    <t>过期了，一大瓶都没用</t>
  </si>
  <si>
    <t>各类药膏：班赛、999皮炎平</t>
  </si>
  <si>
    <t>过期了都没用过。而且每次挤都一大堆，控制不好量</t>
  </si>
  <si>
    <t>各种本子</t>
  </si>
  <si>
    <t>不要再买任何本子了，算我求你/(ㄒoㄒ)/~~</t>
  </si>
  <si>
    <t>刮痧板</t>
  </si>
  <si>
    <t>用起来很麻烦</t>
  </si>
  <si>
    <t>医院看病</t>
  </si>
  <si>
    <t>简直就是骗子！117.04元＋无限的精力被消耗</t>
  </si>
  <si>
    <t>超市购物袋</t>
  </si>
  <si>
    <t>丑、买来也没地方放</t>
  </si>
  <si>
    <t>袋粥</t>
  </si>
  <si>
    <t>宿舍煮很麻烦，过期了也没吃完</t>
  </si>
  <si>
    <t>香水（小样）</t>
  </si>
  <si>
    <t>都挥发干了也没用过一次……</t>
  </si>
  <si>
    <t>小挎包</t>
  </si>
  <si>
    <t>完全不会背。简直是本世纪女生最大智商税</t>
  </si>
  <si>
    <t>标准日本语</t>
  </si>
  <si>
    <t>学语言真的不要买任何书，电子版就够用了</t>
  </si>
  <si>
    <t>破洞牛仔裤</t>
  </si>
  <si>
    <t>又乱又土</t>
  </si>
  <si>
    <t>帆布鞋</t>
  </si>
  <si>
    <t>反正我目前穿到的都没有运动鞋舒服，甚至没有板鞋舒服。扁扁的、压压的</t>
  </si>
  <si>
    <t>照相机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</si>
</sst>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theme="1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4" tint="0.8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0" fillId="6" borderId="1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9" fillId="0" borderId="2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7" borderId="4" applyNumberFormat="0" applyAlignment="0" applyProtection="0">
      <alignment vertical="center"/>
    </xf>
    <xf numFmtId="0" fontId="12" fillId="8" borderId="5" applyNumberFormat="0" applyAlignment="0" applyProtection="0">
      <alignment vertical="center"/>
    </xf>
    <xf numFmtId="0" fontId="13" fillId="8" borderId="4" applyNumberFormat="0" applyAlignment="0" applyProtection="0">
      <alignment vertical="center"/>
    </xf>
    <xf numFmtId="0" fontId="14" fillId="9" borderId="6" applyNumberFormat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10" borderId="0" applyNumberFormat="0" applyBorder="0" applyAlignment="0" applyProtection="0">
      <alignment vertical="center"/>
    </xf>
    <xf numFmtId="0" fontId="18" fillId="11" borderId="0" applyNumberFormat="0" applyBorder="0" applyAlignment="0" applyProtection="0">
      <alignment vertical="center"/>
    </xf>
    <xf numFmtId="0" fontId="19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</cellStyleXfs>
  <cellXfs count="15">
    <xf numFmtId="0" fontId="0" fillId="0" borderId="0" xfId="0">
      <alignment vertical="center"/>
    </xf>
    <xf numFmtId="0" fontId="1" fillId="0" borderId="0" xfId="0" applyFont="1">
      <alignment vertical="center"/>
    </xf>
    <xf numFmtId="0" fontId="0" fillId="2" borderId="0" xfId="0" applyFill="1" applyAlignment="1">
      <alignment vertical="center" wrapText="1"/>
    </xf>
    <xf numFmtId="0" fontId="0" fillId="2" borderId="0" xfId="0" applyFill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right" vertical="center"/>
    </xf>
    <xf numFmtId="0" fontId="2" fillId="0" borderId="0" xfId="6">
      <alignment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  <xf numFmtId="0" fontId="3" fillId="0" borderId="0" xfId="0" applyFont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0" xfId="0" applyAlignment="1">
      <alignment horizontal="right" vertical="center" wrapText="1"/>
    </xf>
    <xf numFmtId="0" fontId="4" fillId="0" borderId="0" xfId="6" applyFont="1">
      <alignment vertical="center"/>
    </xf>
    <xf numFmtId="0" fontId="0" fillId="5" borderId="0" xfId="0" applyFill="1">
      <alignment vertical="center"/>
    </xf>
    <xf numFmtId="0" fontId="0" fillId="0" borderId="0" xfId="0" applyAlignment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8">
    <dxf>
      <fill>
        <patternFill patternType="solid">
          <bgColor theme="7" tint="0.6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7"/>
      <tableStyleElement type="headerRow" dxfId="6"/>
      <tableStyleElement type="totalRow" dxfId="5"/>
      <tableStyleElement type="firstColumn" dxfId="4"/>
      <tableStyleElement type="lastColumn" dxfId="3"/>
      <tableStyleElement type="firstRowStripe" dxfId="2"/>
      <tableStyleElement type="firstColumnStripe" dxfId="1"/>
    </tableStyle>
    <tableStyle name="PivotStylePreset2_Accent1" table="0" count="10" xr9:uid="{267968C8-6FFD-4C36-ACC1-9EA1FD1885CA}">
      <tableStyleElement type="headerRow" dxfId="17"/>
      <tableStyleElement type="totalRow" dxfId="16"/>
      <tableStyleElement type="firstRowStripe" dxfId="15"/>
      <tableStyleElement type="firstColumnStripe" dxfId="14"/>
      <tableStyleElement type="firstSubtotalRow" dxfId="13"/>
      <tableStyleElement type="secondSubtotalRow" dxfId="12"/>
      <tableStyleElement type="firstRowSubheading" dxfId="11"/>
      <tableStyleElement type="secondRowSubheading" dxfId="10"/>
      <tableStyleElement type="pageFieldLabels" dxfId="9"/>
      <tableStyleElement type="pageFieldValues" dxfId="8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png"/><Relationship Id="rId8" Type="http://schemas.openxmlformats.org/officeDocument/2006/relationships/image" Target="media/image8.png"/><Relationship Id="rId7" Type="http://schemas.openxmlformats.org/officeDocument/2006/relationships/image" Target="media/image7.png"/><Relationship Id="rId6" Type="http://schemas.openxmlformats.org/officeDocument/2006/relationships/image" Target="media/image6.png"/><Relationship Id="rId5" Type="http://schemas.openxmlformats.org/officeDocument/2006/relationships/image" Target="media/image5.png"/><Relationship Id="rId4" Type="http://schemas.openxmlformats.org/officeDocument/2006/relationships/image" Target="media/image4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" Type="http://schemas.openxmlformats.org/officeDocument/2006/relationships/image" Target="media/image19.png"/><Relationship Id="rId18" Type="http://schemas.openxmlformats.org/officeDocument/2006/relationships/image" Target="media/image18.png"/><Relationship Id="rId17" Type="http://schemas.openxmlformats.org/officeDocument/2006/relationships/image" Target="media/image17.png"/><Relationship Id="rId16" Type="http://schemas.openxmlformats.org/officeDocument/2006/relationships/image" Target="media/image16.png"/><Relationship Id="rId15" Type="http://schemas.openxmlformats.org/officeDocument/2006/relationships/image" Target="media/image15.png"/><Relationship Id="rId14" Type="http://schemas.openxmlformats.org/officeDocument/2006/relationships/image" Target="media/image14.png"/><Relationship Id="rId13" Type="http://schemas.openxmlformats.org/officeDocument/2006/relationships/image" Target="media/image13.png"/><Relationship Id="rId12" Type="http://schemas.openxmlformats.org/officeDocument/2006/relationships/image" Target="media/image12.png"/><Relationship Id="rId11" Type="http://schemas.openxmlformats.org/officeDocument/2006/relationships/image" Target="media/image11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tyles" Target="styles.xml"/><Relationship Id="rId13" Type="http://www.wps.cn/officeDocument/2020/cellImage" Target="cellimages.xml"/><Relationship Id="rId12" Type="http://schemas.openxmlformats.org/officeDocument/2006/relationships/sharedStrings" Target="sharedStrings.xml"/><Relationship Id="rId11" Type="http://schemas.openxmlformats.org/officeDocument/2006/relationships/theme" Target="theme/theme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C:/Users/WZY/Documents/WeChat Files/wxid_zq1yt279f8o722/FileStorage/Temp/3155673c7af39a2fc0924e3399440f8.jpg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23"/>
  <sheetViews>
    <sheetView workbookViewId="0">
      <selection activeCell="C14" sqref="C14"/>
    </sheetView>
  </sheetViews>
  <sheetFormatPr defaultColWidth="9.02654867256637" defaultRowHeight="13.5" outlineLevelCol="1"/>
  <cols>
    <col min="1" max="1" width="38.5752212389381" customWidth="1"/>
  </cols>
  <sheetData>
    <row r="1" spans="1:2">
      <c r="A1" t="s">
        <v>0</v>
      </c>
      <c r="B1" s="5" t="s">
        <v>1</v>
      </c>
    </row>
    <row r="2" spans="1:2">
      <c r="A2" s="14" t="s">
        <v>2</v>
      </c>
      <c r="B2" s="5" t="s">
        <v>1</v>
      </c>
    </row>
    <row r="3" spans="1:2">
      <c r="A3" t="s">
        <v>3</v>
      </c>
      <c r="B3" s="5" t="s">
        <v>4</v>
      </c>
    </row>
    <row r="4" spans="1:2">
      <c r="A4" t="s">
        <v>5</v>
      </c>
      <c r="B4" s="5" t="s">
        <v>6</v>
      </c>
    </row>
    <row r="5" spans="1:2">
      <c r="A5" t="s">
        <v>7</v>
      </c>
      <c r="B5" s="5">
        <v>1</v>
      </c>
    </row>
    <row r="6" spans="1:2">
      <c r="A6" t="s">
        <v>8</v>
      </c>
      <c r="B6" s="5" t="s">
        <v>9</v>
      </c>
    </row>
    <row r="7" spans="1:2">
      <c r="A7" t="s">
        <v>10</v>
      </c>
      <c r="B7" s="5" t="s">
        <v>11</v>
      </c>
    </row>
    <row r="8" spans="1:2">
      <c r="A8" t="s">
        <v>12</v>
      </c>
      <c r="B8">
        <v>1</v>
      </c>
    </row>
    <row r="9" spans="1:2">
      <c r="A9" t="s">
        <v>13</v>
      </c>
      <c r="B9">
        <v>1</v>
      </c>
    </row>
    <row r="10" spans="1:2">
      <c r="A10" t="s">
        <v>14</v>
      </c>
      <c r="B10">
        <v>1</v>
      </c>
    </row>
    <row r="11" spans="1:2">
      <c r="A11" t="s">
        <v>15</v>
      </c>
      <c r="B11">
        <v>1</v>
      </c>
    </row>
    <row r="12" spans="1:2">
      <c r="A12" t="s">
        <v>16</v>
      </c>
      <c r="B12">
        <v>1</v>
      </c>
    </row>
    <row r="13" spans="1:2">
      <c r="A13" t="s">
        <v>17</v>
      </c>
      <c r="B13">
        <v>7</v>
      </c>
    </row>
    <row r="14" spans="1:2">
      <c r="A14" t="s">
        <v>18</v>
      </c>
      <c r="B14">
        <v>8</v>
      </c>
    </row>
    <row r="15" spans="1:2">
      <c r="A15" t="s">
        <v>19</v>
      </c>
      <c r="B15">
        <v>2</v>
      </c>
    </row>
    <row r="16" spans="1:2">
      <c r="A16" t="s">
        <v>20</v>
      </c>
      <c r="B16">
        <v>2</v>
      </c>
    </row>
    <row r="17" spans="1:2">
      <c r="A17" t="s">
        <v>21</v>
      </c>
      <c r="B17">
        <v>1</v>
      </c>
    </row>
    <row r="18" spans="1:2">
      <c r="A18" t="s">
        <v>22</v>
      </c>
      <c r="B18">
        <v>1</v>
      </c>
    </row>
    <row r="19" spans="1:2">
      <c r="A19" t="s">
        <v>23</v>
      </c>
      <c r="B19">
        <v>1</v>
      </c>
    </row>
    <row r="20" spans="1:2">
      <c r="A20" t="s">
        <v>24</v>
      </c>
      <c r="B20">
        <v>2</v>
      </c>
    </row>
    <row r="21" spans="1:2">
      <c r="A21" t="s">
        <v>25</v>
      </c>
      <c r="B21">
        <v>1</v>
      </c>
    </row>
    <row r="22" spans="1:2">
      <c r="A22" t="s">
        <v>20</v>
      </c>
      <c r="B22">
        <v>1</v>
      </c>
    </row>
    <row r="23" spans="1:2">
      <c r="A23" t="s">
        <v>26</v>
      </c>
      <c r="B23">
        <v>1</v>
      </c>
    </row>
  </sheetData>
  <sortState ref="A1:B2">
    <sortCondition ref="A1"/>
  </sortState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C2"/>
  <sheetViews>
    <sheetView workbookViewId="0">
      <selection activeCell="C2" sqref="C2"/>
    </sheetView>
  </sheetViews>
  <sheetFormatPr defaultColWidth="9.02654867256637" defaultRowHeight="13.5" outlineLevelRow="1" outlineLevelCol="2"/>
  <sheetData>
    <row r="1" spans="1:3">
      <c r="A1" t="s">
        <v>267</v>
      </c>
      <c r="C1" t="s">
        <v>41</v>
      </c>
    </row>
    <row r="2" spans="1:3">
      <c r="A2" t="s">
        <v>109</v>
      </c>
      <c r="C2" t="s">
        <v>53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29"/>
  <sheetViews>
    <sheetView workbookViewId="0">
      <selection activeCell="H5" sqref="H5"/>
    </sheetView>
  </sheetViews>
  <sheetFormatPr defaultColWidth="9.02654867256637" defaultRowHeight="13.5" outlineLevelCol="7"/>
  <cols>
    <col min="1" max="1" width="22.8407079646018" customWidth="1"/>
    <col min="2" max="2" width="16.3362831858407" customWidth="1"/>
  </cols>
  <sheetData>
    <row r="1" spans="8:8">
      <c r="H1" t="s">
        <v>27</v>
      </c>
    </row>
    <row r="2" spans="2:2">
      <c r="B2" t="s">
        <v>28</v>
      </c>
    </row>
    <row r="3" spans="2:2">
      <c r="B3" t="s">
        <v>29</v>
      </c>
    </row>
    <row r="4" spans="2:2">
      <c r="B4" t="s">
        <v>30</v>
      </c>
    </row>
    <row r="5" spans="2:3">
      <c r="B5" t="s">
        <v>31</v>
      </c>
      <c r="C5">
        <v>2</v>
      </c>
    </row>
    <row r="6" spans="1:3">
      <c r="A6" t="s">
        <v>32</v>
      </c>
      <c r="B6" t="s">
        <v>33</v>
      </c>
      <c r="C6">
        <v>2</v>
      </c>
    </row>
    <row r="7" spans="2:2">
      <c r="B7" t="s">
        <v>34</v>
      </c>
    </row>
    <row r="8" spans="2:2">
      <c r="B8" t="s">
        <v>35</v>
      </c>
    </row>
    <row r="9" spans="2:2">
      <c r="B9" t="s">
        <v>36</v>
      </c>
    </row>
    <row r="10" spans="2:2">
      <c r="B10" t="s">
        <v>37</v>
      </c>
    </row>
    <row r="11" spans="1:2">
      <c r="A11" t="s">
        <v>38</v>
      </c>
      <c r="B11">
        <v>1</v>
      </c>
    </row>
    <row r="12" spans="1:2">
      <c r="A12" t="s">
        <v>39</v>
      </c>
      <c r="B12">
        <v>1</v>
      </c>
    </row>
    <row r="13" spans="1:2">
      <c r="A13" t="s">
        <v>40</v>
      </c>
      <c r="B13">
        <v>2</v>
      </c>
    </row>
    <row r="14" spans="1:2">
      <c r="A14" t="s">
        <v>41</v>
      </c>
      <c r="B14">
        <v>3</v>
      </c>
    </row>
    <row r="15" spans="1:2">
      <c r="A15" t="s">
        <v>42</v>
      </c>
      <c r="B15">
        <v>1</v>
      </c>
    </row>
    <row r="19" spans="1:2">
      <c r="A19" t="s">
        <v>43</v>
      </c>
      <c r="B19" t="s">
        <v>44</v>
      </c>
    </row>
    <row r="20" spans="2:2">
      <c r="B20" t="s">
        <v>45</v>
      </c>
    </row>
    <row r="21" spans="2:2">
      <c r="B21" t="s">
        <v>46</v>
      </c>
    </row>
    <row r="23" spans="1:2">
      <c r="A23" t="s">
        <v>47</v>
      </c>
      <c r="B23" t="s">
        <v>48</v>
      </c>
    </row>
    <row r="25" spans="1:2">
      <c r="A25" t="s">
        <v>49</v>
      </c>
      <c r="B25" t="s">
        <v>50</v>
      </c>
    </row>
    <row r="26" spans="2:2">
      <c r="B26" t="s">
        <v>51</v>
      </c>
    </row>
    <row r="27" spans="2:2">
      <c r="B27" t="s">
        <v>52</v>
      </c>
    </row>
    <row r="28" spans="2:3">
      <c r="B28" t="s">
        <v>53</v>
      </c>
      <c r="C28">
        <v>2</v>
      </c>
    </row>
    <row r="29" spans="2:2">
      <c r="B29" t="s">
        <v>54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16"/>
  <sheetViews>
    <sheetView workbookViewId="0">
      <selection activeCell="A5" sqref="$A5:$XFD5"/>
    </sheetView>
  </sheetViews>
  <sheetFormatPr defaultColWidth="9.02654867256637" defaultRowHeight="13.5"/>
  <cols>
    <col min="1" max="1" width="24.6991150442478" customWidth="1"/>
  </cols>
  <sheetData>
    <row r="1" spans="1:1">
      <c r="A1" s="1" t="s">
        <v>55</v>
      </c>
    </row>
    <row r="2" spans="1:1">
      <c r="A2" t="s">
        <v>56</v>
      </c>
    </row>
    <row r="3" spans="1:1">
      <c r="A3" t="s">
        <v>57</v>
      </c>
    </row>
    <row r="4" spans="1:1">
      <c r="A4" t="s">
        <v>58</v>
      </c>
    </row>
    <row r="5" spans="1:1">
      <c r="A5" t="s">
        <v>59</v>
      </c>
    </row>
    <row r="10" spans="1:1">
      <c r="A10" t="s">
        <v>60</v>
      </c>
    </row>
    <row r="11" spans="1:1">
      <c r="A11" t="s">
        <v>61</v>
      </c>
    </row>
    <row r="12" spans="1:1">
      <c r="A12" t="s">
        <v>62</v>
      </c>
    </row>
    <row r="13" spans="1:1">
      <c r="A13" t="s">
        <v>63</v>
      </c>
    </row>
    <row r="16" spans="1:1">
      <c r="A16" t="s">
        <v>64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41"/>
  <sheetViews>
    <sheetView workbookViewId="0">
      <selection activeCell="E10" sqref="E10"/>
    </sheetView>
  </sheetViews>
  <sheetFormatPr defaultColWidth="9.02654867256637" defaultRowHeight="13.5" outlineLevelCol="5"/>
  <cols>
    <col min="1" max="1" width="23.8407079646018" customWidth="1"/>
    <col min="2" max="2" width="18.3893805309735" customWidth="1"/>
  </cols>
  <sheetData>
    <row r="1" spans="1:5">
      <c r="A1" s="4" t="s">
        <v>65</v>
      </c>
      <c r="B1" s="4"/>
      <c r="E1" t="s">
        <v>66</v>
      </c>
    </row>
    <row r="2" spans="1:6">
      <c r="A2" t="s">
        <v>67</v>
      </c>
      <c r="B2">
        <v>1</v>
      </c>
      <c r="E2" t="s">
        <v>68</v>
      </c>
      <c r="F2">
        <v>4</v>
      </c>
    </row>
    <row r="3" spans="1:6">
      <c r="A3" t="s">
        <v>69</v>
      </c>
      <c r="B3">
        <v>1</v>
      </c>
      <c r="E3" t="s">
        <v>70</v>
      </c>
      <c r="F3">
        <v>45</v>
      </c>
    </row>
    <row r="4" spans="1:6">
      <c r="A4" t="s">
        <v>71</v>
      </c>
      <c r="B4">
        <v>1</v>
      </c>
      <c r="E4" t="s">
        <v>72</v>
      </c>
      <c r="F4">
        <v>2</v>
      </c>
    </row>
    <row r="5" spans="1:6">
      <c r="A5" t="s">
        <v>73</v>
      </c>
      <c r="B5">
        <v>3</v>
      </c>
      <c r="E5" t="s">
        <v>74</v>
      </c>
      <c r="F5">
        <v>8</v>
      </c>
    </row>
    <row r="6" spans="1:6">
      <c r="A6" t="s">
        <v>75</v>
      </c>
      <c r="B6">
        <v>1</v>
      </c>
      <c r="E6" t="s">
        <v>76</v>
      </c>
      <c r="F6">
        <v>18</v>
      </c>
    </row>
    <row r="7" spans="1:6">
      <c r="A7" t="s">
        <v>77</v>
      </c>
      <c r="B7" s="5" t="s">
        <v>78</v>
      </c>
      <c r="E7" t="s">
        <v>79</v>
      </c>
      <c r="F7">
        <v>3</v>
      </c>
    </row>
    <row r="8" spans="1:5">
      <c r="A8" s="3" t="s">
        <v>80</v>
      </c>
      <c r="B8" s="3">
        <v>1</v>
      </c>
      <c r="E8" t="s">
        <v>81</v>
      </c>
    </row>
    <row r="9" spans="1:5">
      <c r="A9" s="3" t="s">
        <v>82</v>
      </c>
      <c r="B9" s="3">
        <v>1</v>
      </c>
      <c r="E9" t="s">
        <v>83</v>
      </c>
    </row>
    <row r="10" spans="1:2">
      <c r="A10" s="3" t="s">
        <v>84</v>
      </c>
      <c r="B10" s="3">
        <v>1</v>
      </c>
    </row>
    <row r="11" spans="1:2">
      <c r="A11" t="s">
        <v>85</v>
      </c>
      <c r="B11">
        <v>12</v>
      </c>
    </row>
    <row r="12" spans="1:2">
      <c r="A12" t="s">
        <v>86</v>
      </c>
      <c r="B12">
        <v>8</v>
      </c>
    </row>
    <row r="13" spans="1:2">
      <c r="A13" t="s">
        <v>87</v>
      </c>
      <c r="B13">
        <v>2</v>
      </c>
    </row>
    <row r="14" spans="1:2">
      <c r="A14" t="s">
        <v>88</v>
      </c>
      <c r="B14">
        <v>7</v>
      </c>
    </row>
    <row r="15" spans="1:2">
      <c r="A15" t="s">
        <v>89</v>
      </c>
      <c r="B15">
        <v>1</v>
      </c>
    </row>
    <row r="16" spans="1:2">
      <c r="A16" t="s">
        <v>90</v>
      </c>
      <c r="B16">
        <v>3</v>
      </c>
    </row>
    <row r="17" spans="1:2">
      <c r="A17" t="s">
        <v>91</v>
      </c>
      <c r="B17">
        <v>1</v>
      </c>
    </row>
    <row r="18" spans="1:2">
      <c r="A18" t="s">
        <v>92</v>
      </c>
      <c r="B18" s="5" t="s">
        <v>6</v>
      </c>
    </row>
    <row r="19" spans="1:2">
      <c r="A19" t="s">
        <v>93</v>
      </c>
      <c r="B19">
        <v>3</v>
      </c>
    </row>
    <row r="20" spans="1:2">
      <c r="A20" t="s">
        <v>94</v>
      </c>
      <c r="B20">
        <v>1</v>
      </c>
    </row>
    <row r="21" spans="1:2">
      <c r="A21" s="7" t="s">
        <v>95</v>
      </c>
      <c r="B21" s="7">
        <v>1</v>
      </c>
    </row>
    <row r="22" spans="1:2">
      <c r="A22" s="7" t="s">
        <v>96</v>
      </c>
      <c r="B22" s="7">
        <v>1</v>
      </c>
    </row>
    <row r="23" spans="1:2">
      <c r="A23" s="7" t="s">
        <v>97</v>
      </c>
      <c r="B23" s="7">
        <v>2</v>
      </c>
    </row>
    <row r="24" spans="1:2">
      <c r="A24" t="s">
        <v>98</v>
      </c>
      <c r="B24" s="5">
        <v>2</v>
      </c>
    </row>
    <row r="25" spans="1:2">
      <c r="A25" t="s">
        <v>99</v>
      </c>
      <c r="B25">
        <v>1</v>
      </c>
    </row>
    <row r="26" spans="1:2">
      <c r="A26" t="s">
        <v>100</v>
      </c>
      <c r="B26">
        <v>3</v>
      </c>
    </row>
    <row r="27" spans="1:2">
      <c r="A27" t="s">
        <v>101</v>
      </c>
      <c r="B27">
        <v>2</v>
      </c>
    </row>
    <row r="28" spans="1:2">
      <c r="A28" t="s">
        <v>102</v>
      </c>
      <c r="B28">
        <v>1</v>
      </c>
    </row>
    <row r="29" spans="1:2">
      <c r="A29" t="s">
        <v>103</v>
      </c>
      <c r="B29">
        <v>3</v>
      </c>
    </row>
    <row r="30" spans="1:2">
      <c r="A30" t="s">
        <v>104</v>
      </c>
      <c r="B30">
        <v>2</v>
      </c>
    </row>
    <row r="31" spans="1:2">
      <c r="A31" t="s">
        <v>105</v>
      </c>
      <c r="B31">
        <v>2</v>
      </c>
    </row>
    <row r="32" spans="1:2">
      <c r="A32" t="s">
        <v>106</v>
      </c>
      <c r="B32">
        <v>1</v>
      </c>
    </row>
    <row r="33" spans="1:2">
      <c r="A33" t="s">
        <v>107</v>
      </c>
      <c r="B33">
        <v>1</v>
      </c>
    </row>
    <row r="34" spans="1:2">
      <c r="A34" t="s">
        <v>108</v>
      </c>
      <c r="B34">
        <v>2</v>
      </c>
    </row>
    <row r="37" spans="1:2">
      <c r="A37" s="13" t="s">
        <v>109</v>
      </c>
      <c r="B37" s="13">
        <v>3</v>
      </c>
    </row>
    <row r="38" spans="1:2">
      <c r="A38" s="13" t="s">
        <v>110</v>
      </c>
      <c r="B38" s="13">
        <v>2</v>
      </c>
    </row>
    <row r="39" spans="1:2">
      <c r="A39" s="13" t="s">
        <v>111</v>
      </c>
      <c r="B39" s="13">
        <v>1</v>
      </c>
    </row>
    <row r="40" spans="1:2">
      <c r="A40" s="13" t="s">
        <v>112</v>
      </c>
      <c r="B40" s="13">
        <v>1</v>
      </c>
    </row>
    <row r="41" spans="1:2">
      <c r="A41" s="13" t="s">
        <v>113</v>
      </c>
      <c r="B41" s="13">
        <v>2</v>
      </c>
    </row>
  </sheetData>
  <mergeCells count="1">
    <mergeCell ref="A1:B1"/>
  </mergeCells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9"/>
  <sheetViews>
    <sheetView topLeftCell="B1" workbookViewId="0">
      <selection activeCell="B2" sqref="B2"/>
    </sheetView>
  </sheetViews>
  <sheetFormatPr defaultColWidth="9.02654867256637" defaultRowHeight="13.5"/>
  <cols>
    <col min="2" max="2" width="15.2035398230088" customWidth="1"/>
    <col min="4" max="4" width="13.2743362831858"/>
    <col min="8" max="8" width="16.5309734513274" customWidth="1"/>
    <col min="9" max="9" width="12.0176991150442" customWidth="1"/>
    <col min="10" max="11" width="13.2743362831858"/>
    <col min="12" max="12" width="11.5663716814159"/>
    <col min="13" max="13" width="13.9469026548673" customWidth="1"/>
    <col min="17" max="17" width="10.2654867256637"/>
  </cols>
  <sheetData>
    <row r="1" ht="132.45" spans="1:11">
      <c r="A1" s="9"/>
      <c r="B1" t="s">
        <v>114</v>
      </c>
      <c r="C1">
        <v>8</v>
      </c>
      <c r="D1" t="str">
        <f>_xlfn.DISPIMG("ID_596F099C89764FDCABC336B07407668B",1)</f>
        <v>=DISPIMG("ID_596F099C89764FDCABC336B07407668B",1)</v>
      </c>
      <c r="E1" t="s">
        <v>115</v>
      </c>
      <c r="F1" s="10" t="s">
        <v>116</v>
      </c>
      <c r="I1" t="s">
        <v>117</v>
      </c>
      <c r="J1" t="str">
        <f>_xlfn.DISPIMG("ID_16DF10A7F1BA4A7DBB38D20805CE6884",1)</f>
        <v>=DISPIMG("ID_16DF10A7F1BA4A7DBB38D20805CE6884",1)</v>
      </c>
      <c r="K1" t="s">
        <v>115</v>
      </c>
    </row>
    <row r="2" ht="116.4" spans="1:11">
      <c r="A2" s="10"/>
      <c r="B2" t="s">
        <v>118</v>
      </c>
      <c r="C2">
        <v>6</v>
      </c>
      <c r="D2" t="str">
        <f>_xlfn.DISPIMG("ID_BC91A24A95F0488A9E4278214768FFE8",1)</f>
        <v>=DISPIMG("ID_BC91A24A95F0488A9E4278214768FFE8",1)</v>
      </c>
      <c r="E2" t="s">
        <v>115</v>
      </c>
      <c r="I2" t="s">
        <v>119</v>
      </c>
      <c r="J2" t="str">
        <f>_xlfn.DISPIMG("ID_0341063E4F3B4757B252B4B2449F5432",1)</f>
        <v>=DISPIMG("ID_0341063E4F3B4757B252B4B2449F5432",1)</v>
      </c>
      <c r="K2" t="s">
        <v>120</v>
      </c>
    </row>
    <row r="3" ht="108" spans="1:6">
      <c r="A3" s="10"/>
      <c r="B3" t="s">
        <v>121</v>
      </c>
      <c r="C3">
        <v>13</v>
      </c>
      <c r="D3" t="str">
        <f>_xlfn.DISPIMG("ID_1C18B98D98CE487894A549D9CEC01841",1)</f>
        <v>=DISPIMG("ID_1C18B98D98CE487894A549D9CEC01841",1)</v>
      </c>
      <c r="E3" t="s">
        <v>115</v>
      </c>
      <c r="F3" s="10" t="s">
        <v>122</v>
      </c>
    </row>
    <row r="4" ht="75" spans="1:6">
      <c r="A4" s="10"/>
      <c r="B4" t="s">
        <v>123</v>
      </c>
      <c r="C4">
        <v>10</v>
      </c>
      <c r="D4" t="str">
        <f>_xlfn.DISPIMG("ID_85479612EB944331919DD2DF32C3B3AB",1)</f>
        <v>=DISPIMG("ID_85479612EB944331919DD2DF32C3B3AB",1)</v>
      </c>
      <c r="E4" t="s">
        <v>115</v>
      </c>
      <c r="F4" s="10"/>
    </row>
    <row r="5" ht="75" spans="1:4">
      <c r="A5" s="11"/>
      <c r="B5" t="s">
        <v>124</v>
      </c>
      <c r="C5">
        <v>1</v>
      </c>
      <c r="D5" t="str">
        <f>_xlfn.DISPIMG("ID_F3A30AF7F17244728AE27ACFCDEA8B3F",1)</f>
        <v>=DISPIMG("ID_F3A30AF7F17244728AE27ACFCDEA8B3F",1)</v>
      </c>
    </row>
    <row r="6" ht="75" spans="1:5">
      <c r="A6" s="11"/>
      <c r="B6" t="s">
        <v>125</v>
      </c>
      <c r="C6">
        <v>12</v>
      </c>
      <c r="D6" t="str">
        <f>_xlfn.DISPIMG("ID_C715FD43157E4BDAAAC4798AC8A107B2",1)</f>
        <v>=DISPIMG("ID_C715FD43157E4BDAAAC4798AC8A107B2",1)</v>
      </c>
      <c r="E6" t="s">
        <v>115</v>
      </c>
    </row>
    <row r="7" ht="88.85" spans="1:6">
      <c r="A7" s="11"/>
      <c r="B7" t="s">
        <v>126</v>
      </c>
      <c r="C7">
        <v>3</v>
      </c>
      <c r="D7" t="str">
        <f>_xlfn.DISPIMG("ID_46A14C89F885464584D75E3D758DFCA2",1)</f>
        <v>=DISPIMG("ID_46A14C89F885464584D75E3D758DFCA2",1)</v>
      </c>
      <c r="E7" t="s">
        <v>115</v>
      </c>
      <c r="F7" s="10" t="s">
        <v>127</v>
      </c>
    </row>
    <row r="8" ht="132.45" spans="1:5">
      <c r="A8" s="11"/>
      <c r="B8" t="s">
        <v>128</v>
      </c>
      <c r="C8">
        <v>3</v>
      </c>
      <c r="D8" t="str">
        <f>_xlfn.DISPIMG("ID_A308964453C84C739C56394BCC62E8C3",1)</f>
        <v>=DISPIMG("ID_A308964453C84C739C56394BCC62E8C3",1)</v>
      </c>
      <c r="E8" t="s">
        <v>115</v>
      </c>
    </row>
    <row r="9" ht="132.45" spans="1:6">
      <c r="A9" s="10"/>
      <c r="B9" t="s">
        <v>129</v>
      </c>
      <c r="C9">
        <v>5</v>
      </c>
      <c r="D9" t="str">
        <f>_xlfn.DISPIMG("ID_AC6D4361192141C3A37D040FE7FE4B9C",1)</f>
        <v>=DISPIMG("ID_AC6D4361192141C3A37D040FE7FE4B9C",1)</v>
      </c>
      <c r="E9" t="s">
        <v>115</v>
      </c>
      <c r="F9" t="s">
        <v>130</v>
      </c>
    </row>
    <row r="10" ht="107.2" spans="1:5">
      <c r="A10" s="10"/>
      <c r="B10" t="s">
        <v>131</v>
      </c>
      <c r="C10">
        <v>2</v>
      </c>
      <c r="D10" t="str">
        <f>_xlfn.DISPIMG("ID_8374ADD847FA4297B1D2C3A67AF55941",1)</f>
        <v>=DISPIMG("ID_8374ADD847FA4297B1D2C3A67AF55941",1)</v>
      </c>
      <c r="E10" t="s">
        <v>115</v>
      </c>
    </row>
    <row r="11" ht="132.45" spans="1:5">
      <c r="A11" s="10"/>
      <c r="B11" t="s">
        <v>132</v>
      </c>
      <c r="C11">
        <v>2</v>
      </c>
      <c r="D11" s="12" t="str">
        <f>_xlfn.DISPIMG("ID_A2BBECA47CDF4069952DF06EF0D46F07",1)</f>
        <v>=DISPIMG("ID_A2BBECA47CDF4069952DF06EF0D46F07",1)</v>
      </c>
      <c r="E11" t="s">
        <v>115</v>
      </c>
    </row>
    <row r="12" ht="97.25" spans="1:5">
      <c r="A12" s="10"/>
      <c r="B12" t="s">
        <v>133</v>
      </c>
      <c r="C12">
        <v>5</v>
      </c>
      <c r="D12" t="str">
        <f>_xlfn.DISPIMG("ID_4EC55B6CA68F46FEB5A8F844A1D505E9",1)</f>
        <v>=DISPIMG("ID_4EC55B6CA68F46FEB5A8F844A1D505E9",1)</v>
      </c>
      <c r="E12" t="s">
        <v>115</v>
      </c>
    </row>
    <row r="13" ht="102.9" spans="1:5">
      <c r="A13" s="10"/>
      <c r="B13" t="s">
        <v>134</v>
      </c>
      <c r="C13">
        <v>2</v>
      </c>
      <c r="D13" t="str">
        <f>_xlfn.DISPIMG("ID_F92808B2F0194DC5A9A81BE9836EC43B",1)</f>
        <v>=DISPIMG("ID_F92808B2F0194DC5A9A81BE9836EC43B",1)</v>
      </c>
      <c r="E13" t="s">
        <v>115</v>
      </c>
    </row>
    <row r="14" ht="132.45" spans="1:5">
      <c r="A14" s="10"/>
      <c r="B14" t="s">
        <v>135</v>
      </c>
      <c r="C14">
        <v>1</v>
      </c>
      <c r="D14" t="str">
        <f>_xlfn.DISPIMG("ID_F550197DA1BA4928A582D9CB8DD72871",1)</f>
        <v>=DISPIMG("ID_F550197DA1BA4928A582D9CB8DD72871",1)</v>
      </c>
      <c r="E14" t="s">
        <v>115</v>
      </c>
    </row>
    <row r="15" ht="86.45" spans="2:5">
      <c r="B15" t="s">
        <v>136</v>
      </c>
      <c r="C15">
        <v>2</v>
      </c>
      <c r="D15" t="str">
        <f>_xlfn.DISPIMG("ID_87D353144E2A499EBCCA2C987BEDE1FA",1)</f>
        <v>=DISPIMG("ID_87D353144E2A499EBCCA2C987BEDE1FA",1)</v>
      </c>
      <c r="E15" t="s">
        <v>115</v>
      </c>
    </row>
    <row r="16" ht="85.85" spans="2:5">
      <c r="B16" t="s">
        <v>137</v>
      </c>
      <c r="C16">
        <v>1</v>
      </c>
      <c r="D16" t="str">
        <f>_xlfn.DISPIMG("ID_F915E94220DC482C8E59EB2BD127DC73",1)</f>
        <v>=DISPIMG("ID_F915E94220DC482C8E59EB2BD127DC73",1)</v>
      </c>
      <c r="E16" t="s">
        <v>115</v>
      </c>
    </row>
    <row r="17" ht="96.6" spans="2:8">
      <c r="B17" t="s">
        <v>138</v>
      </c>
      <c r="C17">
        <v>10</v>
      </c>
      <c r="D17" t="str">
        <f>_xlfn.DISPIMG("ID_5F07E96F2A95453A8C46D31A6C9DA939",1)</f>
        <v>=DISPIMG("ID_5F07E96F2A95453A8C46D31A6C9DA939",1)</v>
      </c>
      <c r="E17" t="s">
        <v>115</v>
      </c>
      <c r="F17" s="10" t="s">
        <v>139</v>
      </c>
      <c r="G17" t="str">
        <f>_xlfn.DISPIMG("ID_DCA6AD50A1774341B35D937406A7DB01",1)</f>
        <v>=DISPIMG("ID_DCA6AD50A1774341B35D937406A7DB01",1)</v>
      </c>
      <c r="H17" t="s">
        <v>140</v>
      </c>
    </row>
    <row r="18" spans="2:5">
      <c r="B18" t="s">
        <v>141</v>
      </c>
      <c r="C18">
        <v>2</v>
      </c>
      <c r="D18" t="s">
        <v>142</v>
      </c>
      <c r="E18" t="s">
        <v>115</v>
      </c>
    </row>
    <row r="19" spans="2:5">
      <c r="B19" t="s">
        <v>143</v>
      </c>
      <c r="C19">
        <v>4</v>
      </c>
      <c r="D19" t="s">
        <v>144</v>
      </c>
      <c r="E19" t="s">
        <v>120</v>
      </c>
    </row>
    <row r="20" ht="132.45" spans="2:5">
      <c r="B20" t="s">
        <v>145</v>
      </c>
      <c r="C20">
        <v>1</v>
      </c>
      <c r="D20" t="str">
        <f>_xlfn.DISPIMG("ID_18BD799FBDD14388BF1B9B3FA2CF045D",1)</f>
        <v>=DISPIMG("ID_18BD799FBDD14388BF1B9B3FA2CF045D",1)</v>
      </c>
      <c r="E20" t="s">
        <v>115</v>
      </c>
    </row>
    <row r="21" spans="5:5">
      <c r="E21" t="s">
        <v>115</v>
      </c>
    </row>
    <row r="22" spans="5:5">
      <c r="E22" t="s">
        <v>115</v>
      </c>
    </row>
    <row r="23" ht="44.3" spans="2:6">
      <c r="B23" t="s">
        <v>146</v>
      </c>
      <c r="C23">
        <v>7</v>
      </c>
      <c r="D23" t="str">
        <f>_xlfn.DISPIMG("ID_877C3A984E1D4353904F6537F81BC8CB",1)</f>
        <v>=DISPIMG("ID_877C3A984E1D4353904F6537F81BC8CB",1)</v>
      </c>
      <c r="E23" t="s">
        <v>115</v>
      </c>
      <c r="F23" t="s">
        <v>147</v>
      </c>
    </row>
    <row r="24" ht="106.1" spans="2:5">
      <c r="B24" t="s">
        <v>148</v>
      </c>
      <c r="C24">
        <v>3</v>
      </c>
      <c r="D24" t="str">
        <f>_xlfn.DISPIMG("ID_FA15A097BA2149449D7A5E71F8ABE22A",1)</f>
        <v>=DISPIMG("ID_FA15A097BA2149449D7A5E71F8ABE22A",1)</v>
      </c>
      <c r="E24" t="s">
        <v>115</v>
      </c>
    </row>
    <row r="25" ht="105.15" spans="2:5">
      <c r="B25" t="s">
        <v>149</v>
      </c>
      <c r="C25">
        <v>3</v>
      </c>
      <c r="D25" t="str">
        <f>_xlfn.DISPIMG("ID_5A14DCD5E2D041AEB9BECFCABD817F3D",1)</f>
        <v>=DISPIMG("ID_5A14DCD5E2D041AEB9BECFCABD817F3D",1)</v>
      </c>
      <c r="E25" t="s">
        <v>115</v>
      </c>
    </row>
    <row r="26" ht="75" spans="2:5">
      <c r="B26" t="s">
        <v>150</v>
      </c>
      <c r="C26">
        <v>2</v>
      </c>
      <c r="D26" t="str">
        <f>_xlfn.DISPIMG("ID_0681E4BCDB184A749E6C0CFCC76A7DEE",1)</f>
        <v>=DISPIMG("ID_0681E4BCDB184A749E6C0CFCC76A7DEE",1)</v>
      </c>
      <c r="E26" t="s">
        <v>115</v>
      </c>
    </row>
    <row r="27" ht="75" spans="2:5">
      <c r="B27" t="s">
        <v>151</v>
      </c>
      <c r="C27">
        <v>1</v>
      </c>
      <c r="D27" t="str">
        <f>_xlfn.DISPIMG("ID_E5FEDB2EE37C4E9EA66D25BBE52FFACF",1)</f>
        <v>=DISPIMG("ID_E5FEDB2EE37C4E9EA66D25BBE52FFACF",1)</v>
      </c>
      <c r="E27" t="s">
        <v>115</v>
      </c>
    </row>
    <row r="28" ht="75" spans="2:5">
      <c r="B28" t="s">
        <v>152</v>
      </c>
      <c r="C28">
        <v>1</v>
      </c>
      <c r="D28" t="str">
        <f>_xlfn.DISPIMG("ID_B7EBB5081F334B979285EB8BEE348CC5",1)</f>
        <v>=DISPIMG("ID_B7EBB5081F334B979285EB8BEE348CC5",1)</v>
      </c>
      <c r="E28" t="s">
        <v>115</v>
      </c>
    </row>
    <row r="29" spans="2:4">
      <c r="B29" t="s">
        <v>148</v>
      </c>
      <c r="C29">
        <v>4</v>
      </c>
      <c r="D29" t="s">
        <v>153</v>
      </c>
    </row>
  </sheetData>
  <conditionalFormatting sqref="A1:A14">
    <cfRule type="expression" dxfId="0" priority="2">
      <formula>ISNUMBER(A1)*(LEN(A1)-LEN(SUBSTITUTE(A1,".",""))=0)</formula>
    </cfRule>
  </conditionalFormatting>
  <hyperlinks>
    <hyperlink ref="D11" r:id="rId1" display="=DISPIMG(&quot;ID_A2BBECA47CDF4069952DF06EF0D46F07&quot;,1)"/>
  </hyperlink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9"/>
  <sheetViews>
    <sheetView workbookViewId="0">
      <selection activeCell="B14" sqref="B14"/>
    </sheetView>
  </sheetViews>
  <sheetFormatPr defaultColWidth="9.02654867256637" defaultRowHeight="13.5" outlineLevelCol="1"/>
  <cols>
    <col min="1" max="1" width="26.9557522123894" customWidth="1"/>
  </cols>
  <sheetData>
    <row r="1" spans="1:2">
      <c r="A1" t="s">
        <v>154</v>
      </c>
      <c r="B1">
        <v>1</v>
      </c>
    </row>
    <row r="2" spans="1:2">
      <c r="A2" t="s">
        <v>155</v>
      </c>
      <c r="B2">
        <v>1</v>
      </c>
    </row>
    <row r="3" spans="1:2">
      <c r="A3" s="7" t="s">
        <v>156</v>
      </c>
      <c r="B3" s="7">
        <v>1</v>
      </c>
    </row>
    <row r="4" spans="1:2">
      <c r="A4" s="7" t="s">
        <v>157</v>
      </c>
      <c r="B4" s="7">
        <v>1</v>
      </c>
    </row>
    <row r="5" spans="1:2">
      <c r="A5" t="s">
        <v>158</v>
      </c>
      <c r="B5">
        <v>1</v>
      </c>
    </row>
    <row r="6" spans="1:2">
      <c r="A6" t="s">
        <v>159</v>
      </c>
      <c r="B6">
        <v>1</v>
      </c>
    </row>
    <row r="7" spans="1:2">
      <c r="A7" s="8" t="s">
        <v>160</v>
      </c>
      <c r="B7" s="8">
        <v>1</v>
      </c>
    </row>
    <row r="8" spans="1:2">
      <c r="A8" s="8" t="s">
        <v>161</v>
      </c>
      <c r="B8" s="8">
        <v>1</v>
      </c>
    </row>
    <row r="9" spans="1:2">
      <c r="A9" s="8" t="s">
        <v>162</v>
      </c>
      <c r="B9" s="8">
        <v>1</v>
      </c>
    </row>
  </sheetData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16"/>
  <sheetViews>
    <sheetView zoomScale="75" zoomScaleNormal="75" topLeftCell="A2" workbookViewId="0">
      <selection activeCell="B10" sqref="B10"/>
    </sheetView>
  </sheetViews>
  <sheetFormatPr defaultColWidth="9.02654867256637" defaultRowHeight="13.5"/>
  <cols>
    <col min="2" max="2" width="24.5044247787611" customWidth="1"/>
    <col min="3" max="3" width="13.2743362831858"/>
    <col min="4" max="4" width="9.94690265486726"/>
    <col min="5" max="5" width="17" customWidth="1"/>
    <col min="8" max="9" width="13.2743362831858"/>
    <col min="10" max="10" width="11.3628318584071"/>
  </cols>
  <sheetData>
    <row r="1" ht="115.25" spans="1:3">
      <c r="A1" t="s">
        <v>163</v>
      </c>
      <c r="B1" t="str">
        <f>_xlfn.DISPIMG("ID_4E0C0578D59A43278E16B4FD03853FDE",1)</f>
        <v>=DISPIMG("ID_4E0C0578D59A43278E16B4FD03853FDE",1)</v>
      </c>
      <c r="C1" t="s">
        <v>115</v>
      </c>
    </row>
    <row r="2" ht="206.6" spans="1:14">
      <c r="A2" t="s">
        <v>164</v>
      </c>
      <c r="B2" t="str">
        <f>_xlfn.DISPIMG("ID_7DD480E48C2548B5A3E53F192795AAEB",1)</f>
        <v>=DISPIMG("ID_7DD480E48C2548B5A3E53F192795AAEB",1)</v>
      </c>
      <c r="C2" t="s">
        <v>115</v>
      </c>
      <c r="M2" s="4" t="s">
        <v>165</v>
      </c>
      <c r="N2" t="s">
        <v>166</v>
      </c>
    </row>
    <row r="3" ht="75" spans="1:14">
      <c r="A3" t="s">
        <v>167</v>
      </c>
      <c r="B3" t="s">
        <v>168</v>
      </c>
      <c r="C3" t="str">
        <f>_xlfn.DISPIMG("ID_65213BA813B54A6884E32085DCC6C0D0",1)</f>
        <v>=DISPIMG("ID_65213BA813B54A6884E32085DCC6C0D0",1)</v>
      </c>
      <c r="D3" t="s">
        <v>115</v>
      </c>
      <c r="H3" t="s">
        <v>169</v>
      </c>
      <c r="M3" s="4"/>
      <c r="N3" t="s">
        <v>170</v>
      </c>
    </row>
    <row r="4" ht="75" spans="2:14">
      <c r="B4" t="s">
        <v>171</v>
      </c>
      <c r="C4" t="str">
        <f>_xlfn.DISPIMG("ID_7E12C6100F7040E6A0AE15D370673FA4",1)</f>
        <v>=DISPIMG("ID_7E12C6100F7040E6A0AE15D370673FA4",1)</v>
      </c>
      <c r="D4" t="s">
        <v>115</v>
      </c>
      <c r="H4" s="2" t="s">
        <v>172</v>
      </c>
      <c r="I4" s="3">
        <v>1</v>
      </c>
      <c r="J4" s="3" t="str">
        <f>_xlfn.DISPIMG("ID_987803EE29154516A28CCB854E0F7876",1)</f>
        <v>=DISPIMG("ID_987803EE29154516A28CCB854E0F7876",1)</v>
      </c>
      <c r="M4" s="4"/>
      <c r="N4" t="s">
        <v>173</v>
      </c>
    </row>
    <row r="5" ht="75" spans="2:14">
      <c r="B5" t="s">
        <v>174</v>
      </c>
      <c r="C5" t="str">
        <f>_xlfn.DISPIMG("ID_4C322B35CBD0405188DA8C3B624F1E7C",1)</f>
        <v>=DISPIMG("ID_4C322B35CBD0405188DA8C3B624F1E7C",1)</v>
      </c>
      <c r="D5" t="s">
        <v>115</v>
      </c>
      <c r="H5" s="3" t="s">
        <v>175</v>
      </c>
      <c r="I5" s="3">
        <v>1</v>
      </c>
      <c r="J5" s="3"/>
      <c r="M5" t="s">
        <v>176</v>
      </c>
      <c r="N5" t="s">
        <v>177</v>
      </c>
    </row>
    <row r="6" ht="45.7" spans="2:10">
      <c r="B6" t="s">
        <v>178</v>
      </c>
      <c r="C6" t="str">
        <f>_xlfn.DISPIMG("ID_400CC778A2E54E7FB192D5AEB3AB2052",1)</f>
        <v>=DISPIMG("ID_400CC778A2E54E7FB192D5AEB3AB2052",1)</v>
      </c>
      <c r="D6" t="s">
        <v>115</v>
      </c>
      <c r="H6" s="3" t="s">
        <v>179</v>
      </c>
      <c r="I6" s="3">
        <v>2</v>
      </c>
      <c r="J6" s="3"/>
    </row>
    <row r="7" spans="1:10">
      <c r="A7" t="s">
        <v>180</v>
      </c>
      <c r="B7" t="s">
        <v>181</v>
      </c>
      <c r="C7" t="s">
        <v>182</v>
      </c>
      <c r="D7" t="s">
        <v>115</v>
      </c>
      <c r="H7" s="3" t="s">
        <v>183</v>
      </c>
      <c r="I7" s="3">
        <v>2</v>
      </c>
      <c r="J7" s="3"/>
    </row>
    <row r="9" spans="13:14">
      <c r="M9" s="4" t="s">
        <v>184</v>
      </c>
      <c r="N9" t="s">
        <v>185</v>
      </c>
    </row>
    <row r="10" spans="2:14">
      <c r="B10" t="s">
        <v>186</v>
      </c>
      <c r="M10" s="4"/>
      <c r="N10" t="s">
        <v>187</v>
      </c>
    </row>
    <row r="11" spans="13:15">
      <c r="M11" t="s">
        <v>188</v>
      </c>
      <c r="N11" t="s">
        <v>189</v>
      </c>
      <c r="O11" s="5" t="s">
        <v>190</v>
      </c>
    </row>
    <row r="12" spans="14:15">
      <c r="N12" t="s">
        <v>191</v>
      </c>
      <c r="O12">
        <v>1</v>
      </c>
    </row>
    <row r="16" spans="10:10">
      <c r="J16" s="6"/>
    </row>
  </sheetData>
  <mergeCells count="2">
    <mergeCell ref="M2:M4"/>
    <mergeCell ref="M9:M10"/>
  </mergeCell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C3" sqref="A1:C3"/>
    </sheetView>
  </sheetViews>
  <sheetFormatPr defaultColWidth="9.02654867256637" defaultRowHeight="13.5"/>
  <sheetData/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46"/>
  <sheetViews>
    <sheetView tabSelected="1" topLeftCell="A17" workbookViewId="0">
      <selection activeCell="B46" sqref="B46"/>
    </sheetView>
  </sheetViews>
  <sheetFormatPr defaultColWidth="9.02654867256637" defaultRowHeight="13.5" outlineLevelCol="1"/>
  <cols>
    <col min="1" max="1" width="75.7345132743363" customWidth="1"/>
    <col min="2" max="2" width="69.0353982300885" customWidth="1"/>
  </cols>
  <sheetData>
    <row r="1" spans="1:2">
      <c r="A1" t="s">
        <v>192</v>
      </c>
      <c r="B1" t="s">
        <v>193</v>
      </c>
    </row>
    <row r="2" spans="1:2">
      <c r="A2" t="s">
        <v>194</v>
      </c>
      <c r="B2" t="s">
        <v>195</v>
      </c>
    </row>
    <row r="3" spans="1:1">
      <c r="A3" t="s">
        <v>196</v>
      </c>
    </row>
    <row r="4" spans="1:2">
      <c r="A4" t="s">
        <v>197</v>
      </c>
      <c r="B4" t="s">
        <v>198</v>
      </c>
    </row>
    <row r="5" spans="1:1">
      <c r="A5" t="s">
        <v>199</v>
      </c>
    </row>
    <row r="6" spans="1:2">
      <c r="A6" t="s">
        <v>200</v>
      </c>
      <c r="B6" t="s">
        <v>201</v>
      </c>
    </row>
    <row r="7" spans="1:1">
      <c r="A7" t="s">
        <v>202</v>
      </c>
    </row>
    <row r="8" spans="1:2">
      <c r="A8" t="s">
        <v>203</v>
      </c>
      <c r="B8" t="s">
        <v>204</v>
      </c>
    </row>
    <row r="9" spans="1:1">
      <c r="A9" t="s">
        <v>205</v>
      </c>
    </row>
    <row r="10" spans="1:1">
      <c r="A10" t="s">
        <v>206</v>
      </c>
    </row>
    <row r="11" spans="1:2">
      <c r="A11" t="s">
        <v>200</v>
      </c>
      <c r="B11" t="s">
        <v>207</v>
      </c>
    </row>
    <row r="12" spans="1:1">
      <c r="A12" t="s">
        <v>208</v>
      </c>
    </row>
    <row r="13" spans="1:1">
      <c r="A13" t="s">
        <v>209</v>
      </c>
    </row>
    <row r="14" spans="1:1">
      <c r="A14" t="s">
        <v>210</v>
      </c>
    </row>
    <row r="15" spans="1:1">
      <c r="A15" t="s">
        <v>211</v>
      </c>
    </row>
    <row r="16" spans="1:2">
      <c r="A16" t="s">
        <v>212</v>
      </c>
      <c r="B16" t="s">
        <v>213</v>
      </c>
    </row>
    <row r="17" spans="1:2">
      <c r="A17" t="s">
        <v>214</v>
      </c>
      <c r="B17" t="s">
        <v>215</v>
      </c>
    </row>
    <row r="18" spans="1:2">
      <c r="A18" t="s">
        <v>216</v>
      </c>
      <c r="B18" t="s">
        <v>217</v>
      </c>
    </row>
    <row r="19" spans="1:2">
      <c r="A19" t="s">
        <v>218</v>
      </c>
      <c r="B19" t="s">
        <v>219</v>
      </c>
    </row>
    <row r="20" spans="1:2">
      <c r="A20" t="s">
        <v>220</v>
      </c>
      <c r="B20" t="s">
        <v>219</v>
      </c>
    </row>
    <row r="21" spans="1:1">
      <c r="A21" t="s">
        <v>103</v>
      </c>
    </row>
    <row r="22" spans="1:2">
      <c r="A22" t="s">
        <v>221</v>
      </c>
      <c r="B22" t="s">
        <v>222</v>
      </c>
    </row>
    <row r="23" spans="1:2">
      <c r="A23" t="s">
        <v>223</v>
      </c>
      <c r="B23" t="s">
        <v>224</v>
      </c>
    </row>
    <row r="24" spans="1:2">
      <c r="A24" s="1" t="s">
        <v>225</v>
      </c>
      <c r="B24" t="s">
        <v>226</v>
      </c>
    </row>
    <row r="25" spans="1:2">
      <c r="A25" s="1" t="s">
        <v>227</v>
      </c>
      <c r="B25" t="s">
        <v>228</v>
      </c>
    </row>
    <row r="26" spans="1:2">
      <c r="A26" t="s">
        <v>229</v>
      </c>
      <c r="B26" t="s">
        <v>230</v>
      </c>
    </row>
    <row r="27" spans="1:2">
      <c r="A27" t="s">
        <v>231</v>
      </c>
      <c r="B27" t="s">
        <v>232</v>
      </c>
    </row>
    <row r="28" spans="1:2">
      <c r="A28" t="s">
        <v>233</v>
      </c>
      <c r="B28" t="s">
        <v>234</v>
      </c>
    </row>
    <row r="29" spans="1:1">
      <c r="A29" t="s">
        <v>235</v>
      </c>
    </row>
    <row r="30" spans="1:2">
      <c r="A30" t="s">
        <v>236</v>
      </c>
      <c r="B30" t="s">
        <v>237</v>
      </c>
    </row>
    <row r="31" spans="1:2">
      <c r="A31" t="s">
        <v>238</v>
      </c>
      <c r="B31" t="s">
        <v>239</v>
      </c>
    </row>
    <row r="32" spans="1:2">
      <c r="A32" t="s">
        <v>240</v>
      </c>
      <c r="B32" t="s">
        <v>241</v>
      </c>
    </row>
    <row r="33" spans="1:2">
      <c r="A33" t="s">
        <v>242</v>
      </c>
      <c r="B33" t="s">
        <v>219</v>
      </c>
    </row>
    <row r="34" spans="1:2">
      <c r="A34" t="s">
        <v>243</v>
      </c>
      <c r="B34" t="s">
        <v>244</v>
      </c>
    </row>
    <row r="35" spans="1:2">
      <c r="A35" t="s">
        <v>245</v>
      </c>
      <c r="B35" t="s">
        <v>246</v>
      </c>
    </row>
    <row r="36" spans="1:2">
      <c r="A36" s="1" t="s">
        <v>247</v>
      </c>
      <c r="B36" t="s">
        <v>248</v>
      </c>
    </row>
    <row r="37" spans="1:2">
      <c r="A37" t="s">
        <v>249</v>
      </c>
      <c r="B37" t="s">
        <v>250</v>
      </c>
    </row>
    <row r="38" spans="1:1">
      <c r="A38" t="s">
        <v>110</v>
      </c>
    </row>
    <row r="39" spans="1:2">
      <c r="A39" t="s">
        <v>251</v>
      </c>
      <c r="B39" t="s">
        <v>252</v>
      </c>
    </row>
    <row r="40" spans="1:2">
      <c r="A40" t="s">
        <v>253</v>
      </c>
      <c r="B40" t="s">
        <v>254</v>
      </c>
    </row>
    <row r="41" spans="1:2">
      <c r="A41" t="s">
        <v>255</v>
      </c>
      <c r="B41" t="s">
        <v>256</v>
      </c>
    </row>
    <row r="42" spans="1:2">
      <c r="A42" t="s">
        <v>257</v>
      </c>
      <c r="B42" t="s">
        <v>258</v>
      </c>
    </row>
    <row r="43" spans="1:2">
      <c r="A43" t="s">
        <v>259</v>
      </c>
      <c r="B43" t="s">
        <v>260</v>
      </c>
    </row>
    <row r="44" spans="1:2">
      <c r="A44" t="s">
        <v>261</v>
      </c>
      <c r="B44" t="s">
        <v>262</v>
      </c>
    </row>
    <row r="45" spans="1:2">
      <c r="A45" t="s">
        <v>263</v>
      </c>
      <c r="B45" t="s">
        <v>264</v>
      </c>
    </row>
    <row r="46" spans="1:2">
      <c r="A46" t="s">
        <v>265</v>
      </c>
      <c r="B46" t="s">
        <v>266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学习用品</vt:lpstr>
      <vt:lpstr>生活用品</vt:lpstr>
      <vt:lpstr>Sheet3</vt:lpstr>
      <vt:lpstr>化妆品</vt:lpstr>
      <vt:lpstr>衣物</vt:lpstr>
      <vt:lpstr>电子产品</vt:lpstr>
      <vt:lpstr>兴趣爱好</vt:lpstr>
      <vt:lpstr>乐器</vt:lpstr>
      <vt:lpstr>韭菜成长日志</vt:lpstr>
      <vt:lpstr>必带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WZY</dc:creator>
  <cp:lastModifiedBy>浮梁</cp:lastModifiedBy>
  <dcterms:created xsi:type="dcterms:W3CDTF">2024-12-26T14:39:00Z</dcterms:created>
  <dcterms:modified xsi:type="dcterms:W3CDTF">2025-03-25T11:36:22Z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DF4D0217ADB74F0BBDFA8D620BCE6714_13</vt:lpwstr>
  </property>
  <property fmtid="{D5CDD505-2E9C-101B-9397-08002B2CF9AE}" pid="3" name="KSOProductBuildVer">
    <vt:lpwstr>2052-12.1.0.20305</vt:lpwstr>
  </property>
</Properties>
</file>